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slavica_leci_skole_hr/Documents/Desktop/2025/REBALANS/"/>
    </mc:Choice>
  </mc:AlternateContent>
  <xr:revisionPtr revIDLastSave="681" documentId="13_ncr:1_{C23EDF79-F0E0-49A3-9298-FCEA017D6F36}" xr6:coauthVersionLast="47" xr6:coauthVersionMax="47" xr10:uidLastSave="{4178AAD6-7CA0-44D2-9D5F-FB68A45C9543}"/>
  <bookViews>
    <workbookView xWindow="-120" yWindow="-120" windowWidth="29040" windowHeight="15720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7" l="1"/>
  <c r="F23" i="7"/>
  <c r="F24" i="7"/>
  <c r="F25" i="7"/>
  <c r="F6" i="7"/>
  <c r="F41" i="7"/>
  <c r="F26" i="7"/>
  <c r="F27" i="7"/>
  <c r="F39" i="7"/>
  <c r="F35" i="7" s="1"/>
  <c r="F36" i="7"/>
  <c r="F32" i="7"/>
  <c r="F33" i="7"/>
  <c r="F29" i="7"/>
  <c r="F30" i="7"/>
  <c r="F44" i="7"/>
  <c r="F45" i="7"/>
  <c r="F47" i="7"/>
  <c r="F51" i="7"/>
  <c r="F48" i="7" s="1"/>
  <c r="F49" i="7"/>
  <c r="F53" i="7"/>
  <c r="F59" i="7"/>
  <c r="F58" i="7" s="1"/>
  <c r="F55" i="7"/>
  <c r="F54" i="7"/>
  <c r="F20" i="7"/>
  <c r="F19" i="7"/>
  <c r="F18" i="7" s="1"/>
  <c r="F16" i="7"/>
  <c r="F15" i="7"/>
  <c r="F13" i="7"/>
  <c r="F12" i="7" s="1"/>
  <c r="F11" i="7" s="1"/>
  <c r="F9" i="7"/>
  <c r="F8" i="7" s="1"/>
  <c r="F7" i="7" s="1"/>
  <c r="E6" i="7"/>
  <c r="E7" i="7"/>
  <c r="E11" i="7"/>
  <c r="E18" i="7"/>
  <c r="E22" i="7"/>
  <c r="E47" i="7"/>
  <c r="E53" i="7"/>
  <c r="E59" i="7"/>
  <c r="E58" i="7" s="1"/>
  <c r="E55" i="7"/>
  <c r="E54" i="7"/>
  <c r="E51" i="7"/>
  <c r="E49" i="7"/>
  <c r="E45" i="7"/>
  <c r="E44" i="7" s="1"/>
  <c r="E41" i="7"/>
  <c r="E39" i="7"/>
  <c r="E36" i="7"/>
  <c r="E35" i="7" s="1"/>
  <c r="E33" i="7"/>
  <c r="E32" i="7" s="1"/>
  <c r="E30" i="7"/>
  <c r="E29" i="7" s="1"/>
  <c r="E27" i="7"/>
  <c r="E26" i="7" s="1"/>
  <c r="E24" i="7"/>
  <c r="E23" i="7" s="1"/>
  <c r="E20" i="7"/>
  <c r="E19" i="7" s="1"/>
  <c r="E16" i="7"/>
  <c r="E15" i="7" s="1"/>
  <c r="E13" i="7"/>
  <c r="E12" i="7" s="1"/>
  <c r="E9" i="7"/>
  <c r="E8" i="7" s="1"/>
  <c r="E41" i="3"/>
  <c r="C11" i="5"/>
  <c r="C13" i="5"/>
  <c r="B10" i="5"/>
  <c r="B11" i="5"/>
  <c r="B13" i="5"/>
  <c r="E48" i="7" l="1"/>
  <c r="F31" i="3"/>
  <c r="F35" i="3"/>
  <c r="F46" i="3"/>
  <c r="F45" i="3" s="1"/>
  <c r="E31" i="3"/>
  <c r="E36" i="3"/>
  <c r="E37" i="3"/>
  <c r="E46" i="3"/>
  <c r="E45" i="3" s="1"/>
  <c r="E21" i="3"/>
  <c r="F11" i="3"/>
  <c r="E11" i="3"/>
  <c r="F21" i="3"/>
  <c r="E43" i="3"/>
  <c r="E38" i="3"/>
  <c r="F26" i="3"/>
  <c r="F25" i="3" s="1"/>
  <c r="F18" i="3"/>
  <c r="F16" i="3"/>
  <c r="F14" i="3"/>
  <c r="E26" i="3"/>
  <c r="E25" i="3" s="1"/>
  <c r="E14" i="3"/>
  <c r="E16" i="3"/>
  <c r="E18" i="3"/>
  <c r="C10" i="5"/>
  <c r="G30" i="1"/>
  <c r="F30" i="1"/>
  <c r="F8" i="1"/>
  <c r="G8" i="1"/>
  <c r="G12" i="1"/>
  <c r="G11" i="1" s="1"/>
  <c r="F12" i="1"/>
  <c r="F11" i="1"/>
  <c r="E35" i="3" l="1"/>
  <c r="E30" i="3" s="1"/>
  <c r="F30" i="3"/>
  <c r="F10" i="3"/>
  <c r="E10" i="3"/>
</calcChain>
</file>

<file path=xl/sharedStrings.xml><?xml version="1.0" encoding="utf-8"?>
<sst xmlns="http://schemas.openxmlformats.org/spreadsheetml/2006/main" count="188" uniqueCount="94">
  <si>
    <t>PRIHODI UKUPNO</t>
  </si>
  <si>
    <t>PRIHODI POSLOVANJA</t>
  </si>
  <si>
    <t>PRIHODI OD PRODAJE NEFINANCIJSKE IMOVINE</t>
  </si>
  <si>
    <t>RASHODI UKUPNO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</si>
  <si>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</si>
  <si>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</si>
  <si>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</si>
  <si>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</si>
  <si>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</si>
  <si>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</si>
  <si>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</si>
  <si>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</si>
  <si>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</si>
  <si>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</si>
  <si>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</si>
  <si>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</si>
  <si>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</si>
  <si>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</si>
  <si>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</si>
  <si>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</si>
  <si>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</si>
  <si>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</si>
  <si>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</si>
  <si>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</si>
  <si>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</si>
  <si>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</si>
  <si>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</si>
  <si>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</si>
  <si>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</si>
  <si>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</si>
  <si>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</si>
  <si>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</si>
  <si>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</si>
  <si>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</si>
  <si>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</si>
  <si>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</si>
  <si>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</si>
  <si>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</si>
  <si>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</si>
  <si>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</si>
  <si>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</si>
  <si>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</si>
  <si>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</si>
  <si>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</si>
  <si>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</si>
  <si>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</si>
  <si>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</si>
  <si>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</si>
  <si>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Naziv</t>
  </si>
  <si>
    <t>Plan 2025.</t>
  </si>
  <si>
    <t>I. Rebalans 2025.</t>
  </si>
  <si>
    <t>FINANCIJSKI PLAN PRORAČUNSKOG KORISNIKA JEDINICE LOKALNE I PODRUČNE (REGIONALNE) SAMOUPRAVE 
ZA 2025. GODINU</t>
  </si>
  <si>
    <t>Pomoći PK</t>
  </si>
  <si>
    <t>Pomoći iz gradskih i općinskih proračuna</t>
  </si>
  <si>
    <t>Prihodi od imovine</t>
  </si>
  <si>
    <t>Prihodi od upravnih i administrativnih pristojbi, pristojbi po posebnim propisima i naknadama</t>
  </si>
  <si>
    <t>Prihodi za posebne namjene</t>
  </si>
  <si>
    <t>Prihodi od prodaje proizvoda i robe te pruženih usluga i prihodi od donacija</t>
  </si>
  <si>
    <t>Tekuće donacije</t>
  </si>
  <si>
    <t>Pomoći - MZO</t>
  </si>
  <si>
    <t>Opći prihodi osnovne škole</t>
  </si>
  <si>
    <t>Vlastiti izvori</t>
  </si>
  <si>
    <t>Rezultat poslovanja</t>
  </si>
  <si>
    <t>Prihodi za posebne namjene višak</t>
  </si>
  <si>
    <t>04 Ekonomski poslovi</t>
  </si>
  <si>
    <t>041 Opći ekonomski, trgovački i poslovi vezani uz rad</t>
  </si>
  <si>
    <t>PROGRAM 1001</t>
  </si>
  <si>
    <t>PROGRAM JAVNIH POTREBA U ŠKOLSTVU</t>
  </si>
  <si>
    <t>Aktivnost A100007</t>
  </si>
  <si>
    <t>ŠKOLSKA NATJECANJA I SMOTRE</t>
  </si>
  <si>
    <t>Aktivnost A1000010</t>
  </si>
  <si>
    <t>ŠKOLSKA KUHINJA</t>
  </si>
  <si>
    <t>Pomoći-PK</t>
  </si>
  <si>
    <t>Aktivnost A1000012</t>
  </si>
  <si>
    <t>UČENIČKA ZADRUGA</t>
  </si>
  <si>
    <t>Vlastiti prihodi-PK</t>
  </si>
  <si>
    <t>Aktivnost A1000014</t>
  </si>
  <si>
    <t>REDOVNI PROGRAM OŠ</t>
  </si>
  <si>
    <t>Prihodi za posebne namjene-PK</t>
  </si>
  <si>
    <t>Izvor financiranja 1.1</t>
  </si>
  <si>
    <t>Izvor financiranja 5.2.2</t>
  </si>
  <si>
    <t>Izvor financiranja 5.7.1</t>
  </si>
  <si>
    <t>Izvor financiranja 3.1.1</t>
  </si>
  <si>
    <t>Izvor financiranja 1.2.</t>
  </si>
  <si>
    <t>Izvor financiranja 4.3.1</t>
  </si>
  <si>
    <t>Izvor financiranja 4.3.3</t>
  </si>
  <si>
    <t>Izvor financiranja 6.1.1</t>
  </si>
  <si>
    <t>Tekuće donacije-PK</t>
  </si>
  <si>
    <t>Kapitalni projekt K100002</t>
  </si>
  <si>
    <t>ULAGANJA U OBJEKTE ŠKOLSTVA</t>
  </si>
  <si>
    <t>Tekući pojekt T100004</t>
  </si>
  <si>
    <t>OSIGURAVANJE POMOĆNIKA U NASTAVI UČENICIMA S TEŠKOĆAMA</t>
  </si>
  <si>
    <t>Izvor financiranja 5.2.5</t>
  </si>
  <si>
    <t>Pomoći-MZO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</si>
</sst>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left" vertical="center" wrapText="1"/>
    </xf>
    <xf numFmtId="3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4" fontId="6" fillId="3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3" fontId="6" fillId="0" borderId="3" xfId="1" applyFont="1" applyBorder="1" applyAlignment="1"/>
    <xf numFmtId="4" fontId="6" fillId="3" borderId="3" xfId="0" applyNumberFormat="1" applyFont="1" applyFill="1" applyBorder="1"/>
    <xf numFmtId="4" fontId="6" fillId="0" borderId="3" xfId="0" applyNumberFormat="1" applyFont="1" applyBorder="1"/>
    <xf numFmtId="4" fontId="6" fillId="3" borderId="3" xfId="0" applyNumberFormat="1" applyFont="1" applyFill="1" applyBorder="1" applyAlignment="1">
      <alignment wrapText="1"/>
    </xf>
    <xf numFmtId="4" fontId="6" fillId="0" borderId="3" xfId="0" applyNumberFormat="1" applyFont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4" borderId="3" xfId="0" quotePrefix="1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18" fillId="2" borderId="3" xfId="0" quotePrefix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/>
    </xf>
    <xf numFmtId="0" fontId="11" fillId="2" borderId="3" xfId="0" quotePrefix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4" fontId="0" fillId="0" borderId="0" xfId="0" applyNumberFormat="1"/>
    <xf numFmtId="4" fontId="19" fillId="0" borderId="0" xfId="0" applyNumberFormat="1" applyFont="1"/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0" fillId="0" borderId="3" xfId="0" applyBorder="1"/>
    <xf numFmtId="4" fontId="19" fillId="0" borderId="3" xfId="0" applyNumberFormat="1" applyFont="1" applyBorder="1"/>
    <xf numFmtId="4" fontId="6" fillId="2" borderId="4" xfId="0" applyNumberFormat="1" applyFont="1" applyFill="1" applyBorder="1" applyAlignment="1">
      <alignment horizontal="right"/>
    </xf>
    <xf numFmtId="0" fontId="16" fillId="2" borderId="4" xfId="0" quotePrefix="1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workbookViewId="0">
      <selection activeCell="K9" sqref="K9"/>
    </sheetView>
  </sheetViews>
  <sheetFormatPr defaultRowHeight="15" x14ac:dyDescent="0.25"/>
  <cols>
    <col min="5" max="7" width="25.28515625" customWidth="1"/>
  </cols>
  <sheetData>
    <row r="1" spans="1:11" ht="42" customHeight="1" x14ac:dyDescent="0.25">
      <c r="A1" s="58" t="s">
        <v>51</v>
      </c>
      <c r="B1" s="58"/>
      <c r="C1" s="58"/>
      <c r="D1" s="58"/>
      <c r="E1" s="58"/>
      <c r="F1" s="58"/>
      <c r="G1" s="58"/>
    </row>
    <row r="2" spans="1:11" ht="18" customHeight="1" x14ac:dyDescent="0.25">
      <c r="A2" s="3"/>
      <c r="B2" s="3"/>
      <c r="C2" s="3"/>
      <c r="D2" s="3"/>
      <c r="E2" s="3"/>
      <c r="F2" s="3"/>
      <c r="G2" s="3"/>
    </row>
    <row r="3" spans="1:11" ht="15.75" x14ac:dyDescent="0.25">
      <c r="A3" s="58" t="s">
        <v>32</v>
      </c>
      <c r="B3" s="58"/>
      <c r="C3" s="58"/>
      <c r="D3" s="58"/>
      <c r="E3" s="58"/>
      <c r="F3" s="58"/>
      <c r="G3" s="58"/>
    </row>
    <row r="4" spans="1:11" ht="18" x14ac:dyDescent="0.25">
      <c r="A4" s="3"/>
      <c r="B4" s="3"/>
      <c r="C4" s="3"/>
      <c r="D4" s="3"/>
      <c r="E4" s="3"/>
      <c r="F4" s="3"/>
      <c r="G4" s="3"/>
    </row>
    <row r="5" spans="1:11" ht="18" customHeight="1" x14ac:dyDescent="0.25">
      <c r="A5" s="58" t="s">
        <v>40</v>
      </c>
      <c r="B5" s="59"/>
      <c r="C5" s="59"/>
      <c r="D5" s="59"/>
      <c r="E5" s="59"/>
      <c r="F5" s="59"/>
      <c r="G5" s="59"/>
    </row>
    <row r="6" spans="1:11" ht="18" x14ac:dyDescent="0.25">
      <c r="A6" s="1"/>
      <c r="B6" s="2"/>
      <c r="C6" s="2"/>
      <c r="D6" s="2"/>
      <c r="E6" s="4"/>
      <c r="F6" s="5"/>
      <c r="G6" s="5"/>
    </row>
    <row r="7" spans="1:11" x14ac:dyDescent="0.25">
      <c r="A7" s="25"/>
      <c r="B7" s="26"/>
      <c r="C7" s="26"/>
      <c r="D7" s="27"/>
      <c r="E7" s="28"/>
      <c r="F7" s="17" t="s">
        <v>49</v>
      </c>
      <c r="G7" s="18" t="s">
        <v>50</v>
      </c>
    </row>
    <row r="8" spans="1:11" x14ac:dyDescent="0.25">
      <c r="A8" s="60" t="s">
        <v>0</v>
      </c>
      <c r="B8" s="61"/>
      <c r="C8" s="61"/>
      <c r="D8" s="61"/>
      <c r="E8" s="62"/>
      <c r="F8" s="41">
        <f>F9+F10</f>
        <v>1024089.41</v>
      </c>
      <c r="G8" s="41">
        <f>G9+G10</f>
        <v>1024089.41</v>
      </c>
    </row>
    <row r="9" spans="1:11" x14ac:dyDescent="0.25">
      <c r="A9" s="63" t="s">
        <v>1</v>
      </c>
      <c r="B9" s="57"/>
      <c r="C9" s="57"/>
      <c r="D9" s="57"/>
      <c r="E9" s="64"/>
      <c r="F9" s="40">
        <v>1024089.41</v>
      </c>
      <c r="G9" s="40">
        <v>1024089.41</v>
      </c>
    </row>
    <row r="10" spans="1:11" x14ac:dyDescent="0.25">
      <c r="A10" s="65" t="s">
        <v>2</v>
      </c>
      <c r="B10" s="64"/>
      <c r="C10" s="64"/>
      <c r="D10" s="64"/>
      <c r="E10" s="64"/>
      <c r="F10" s="42">
        <v>0</v>
      </c>
      <c r="G10" s="42">
        <v>0</v>
      </c>
    </row>
    <row r="11" spans="1:11" x14ac:dyDescent="0.25">
      <c r="A11" s="29" t="s">
        <v>3</v>
      </c>
      <c r="B11" s="30"/>
      <c r="C11" s="30"/>
      <c r="D11" s="30"/>
      <c r="E11" s="30"/>
      <c r="F11" s="41">
        <f>F12+F13</f>
        <v>1024089.41</v>
      </c>
      <c r="G11" s="41">
        <f>G12+G13</f>
        <v>1024089.41</v>
      </c>
    </row>
    <row r="12" spans="1:11" x14ac:dyDescent="0.25">
      <c r="A12" s="56" t="s">
        <v>18</v>
      </c>
      <c r="B12" s="57"/>
      <c r="C12" s="57"/>
      <c r="D12" s="57"/>
      <c r="E12" s="57"/>
      <c r="F12" s="40">
        <f>F9-F13</f>
        <v>1020289.41</v>
      </c>
      <c r="G12" s="40">
        <f>G9-G13</f>
        <v>1020289.41</v>
      </c>
      <c r="H12" s="32"/>
    </row>
    <row r="13" spans="1:11" x14ac:dyDescent="0.25">
      <c r="A13" s="65" t="s">
        <v>4</v>
      </c>
      <c r="B13" s="64"/>
      <c r="C13" s="64"/>
      <c r="D13" s="64"/>
      <c r="E13" s="64"/>
      <c r="F13" s="40">
        <v>3800</v>
      </c>
      <c r="G13" s="40">
        <v>3800</v>
      </c>
    </row>
    <row r="14" spans="1:11" x14ac:dyDescent="0.25">
      <c r="A14" s="68" t="s">
        <v>5</v>
      </c>
      <c r="B14" s="61"/>
      <c r="C14" s="61"/>
      <c r="D14" s="61"/>
      <c r="E14" s="61"/>
      <c r="F14" s="43">
        <v>0</v>
      </c>
      <c r="G14" s="43">
        <v>0</v>
      </c>
      <c r="K14" s="32"/>
    </row>
    <row r="15" spans="1:11" ht="18" x14ac:dyDescent="0.25">
      <c r="A15" s="3"/>
      <c r="B15" s="6"/>
      <c r="C15" s="6"/>
      <c r="D15" s="6"/>
      <c r="E15" s="6"/>
      <c r="F15" s="6"/>
      <c r="G15" s="6"/>
    </row>
    <row r="16" spans="1:11" ht="18" customHeight="1" x14ac:dyDescent="0.25">
      <c r="A16" s="58" t="s">
        <v>41</v>
      </c>
      <c r="B16" s="59"/>
      <c r="C16" s="59"/>
      <c r="D16" s="59"/>
      <c r="E16" s="59"/>
      <c r="F16" s="59"/>
      <c r="G16" s="59"/>
    </row>
    <row r="17" spans="1:7" ht="18" x14ac:dyDescent="0.25">
      <c r="A17" s="3"/>
      <c r="B17" s="6"/>
      <c r="C17" s="6"/>
      <c r="D17" s="6"/>
      <c r="E17" s="6"/>
      <c r="F17" s="6"/>
      <c r="G17" s="6"/>
    </row>
    <row r="18" spans="1:7" x14ac:dyDescent="0.25">
      <c r="A18" s="25"/>
      <c r="B18" s="26"/>
      <c r="C18" s="26"/>
      <c r="D18" s="27"/>
      <c r="E18" s="28"/>
      <c r="F18" s="17" t="s">
        <v>49</v>
      </c>
      <c r="G18" s="18" t="s">
        <v>50</v>
      </c>
    </row>
    <row r="19" spans="1:7" ht="15.75" customHeight="1" x14ac:dyDescent="0.25">
      <c r="A19" s="63" t="s">
        <v>7</v>
      </c>
      <c r="B19" s="66"/>
      <c r="C19" s="66"/>
      <c r="D19" s="66"/>
      <c r="E19" s="67"/>
      <c r="F19" s="44">
        <v>0</v>
      </c>
      <c r="G19" s="44">
        <v>0</v>
      </c>
    </row>
    <row r="20" spans="1:7" x14ac:dyDescent="0.25">
      <c r="A20" s="63" t="s">
        <v>8</v>
      </c>
      <c r="B20" s="57"/>
      <c r="C20" s="57"/>
      <c r="D20" s="57"/>
      <c r="E20" s="57"/>
      <c r="F20" s="44">
        <v>0</v>
      </c>
      <c r="G20" s="44">
        <v>0</v>
      </c>
    </row>
    <row r="21" spans="1:7" x14ac:dyDescent="0.25">
      <c r="A21" s="68" t="s">
        <v>9</v>
      </c>
      <c r="B21" s="61"/>
      <c r="C21" s="61"/>
      <c r="D21" s="61"/>
      <c r="E21" s="61"/>
      <c r="F21" s="37">
        <v>0</v>
      </c>
      <c r="G21" s="37">
        <v>0</v>
      </c>
    </row>
    <row r="22" spans="1:7" ht="18" x14ac:dyDescent="0.25">
      <c r="A22" s="19"/>
      <c r="B22" s="6"/>
      <c r="C22" s="6"/>
      <c r="D22" s="6"/>
      <c r="E22" s="6"/>
      <c r="F22" s="6"/>
      <c r="G22" s="6"/>
    </row>
    <row r="23" spans="1:7" ht="18" customHeight="1" x14ac:dyDescent="0.25">
      <c r="A23" s="58" t="s">
        <v>47</v>
      </c>
      <c r="B23" s="59"/>
      <c r="C23" s="59"/>
      <c r="D23" s="59"/>
      <c r="E23" s="59"/>
      <c r="F23" s="59"/>
      <c r="G23" s="59"/>
    </row>
    <row r="24" spans="1:7" ht="18" x14ac:dyDescent="0.25">
      <c r="A24" s="19"/>
      <c r="B24" s="6"/>
      <c r="C24" s="6"/>
      <c r="D24" s="6"/>
      <c r="E24" s="6"/>
      <c r="F24" s="6"/>
      <c r="G24" s="6"/>
    </row>
    <row r="25" spans="1:7" x14ac:dyDescent="0.25">
      <c r="A25" s="25"/>
      <c r="B25" s="26"/>
      <c r="C25" s="26"/>
      <c r="D25" s="27"/>
      <c r="E25" s="28"/>
      <c r="F25" s="17" t="s">
        <v>49</v>
      </c>
      <c r="G25" s="18" t="s">
        <v>50</v>
      </c>
    </row>
    <row r="26" spans="1:7" x14ac:dyDescent="0.25">
      <c r="A26" s="71" t="s">
        <v>42</v>
      </c>
      <c r="B26" s="72"/>
      <c r="C26" s="72"/>
      <c r="D26" s="72"/>
      <c r="E26" s="73"/>
      <c r="F26" s="45">
        <v>0</v>
      </c>
      <c r="G26" s="46">
        <v>0</v>
      </c>
    </row>
    <row r="27" spans="1:7" ht="30" customHeight="1" x14ac:dyDescent="0.25">
      <c r="A27" s="74" t="s">
        <v>6</v>
      </c>
      <c r="B27" s="75"/>
      <c r="C27" s="75"/>
      <c r="D27" s="75"/>
      <c r="E27" s="76"/>
      <c r="F27" s="38">
        <v>14788.76</v>
      </c>
      <c r="G27" s="39">
        <v>14788.76</v>
      </c>
    </row>
    <row r="30" spans="1:7" x14ac:dyDescent="0.25">
      <c r="A30" s="56" t="s">
        <v>10</v>
      </c>
      <c r="B30" s="57"/>
      <c r="C30" s="57"/>
      <c r="D30" s="57"/>
      <c r="E30" s="57"/>
      <c r="F30" s="44">
        <f>F21+F27</f>
        <v>14788.76</v>
      </c>
      <c r="G30" s="44">
        <f>G21+G27</f>
        <v>14788.76</v>
      </c>
    </row>
    <row r="31" spans="1:7" ht="11.25" customHeight="1" x14ac:dyDescent="0.25">
      <c r="A31" s="14"/>
      <c r="B31" s="15"/>
      <c r="C31" s="15"/>
      <c r="D31" s="15"/>
      <c r="E31" s="15"/>
      <c r="F31" s="16"/>
      <c r="G31" s="16"/>
    </row>
    <row r="32" spans="1:7" ht="8.25" customHeight="1" x14ac:dyDescent="0.25"/>
    <row r="33" spans="1:7" ht="42" customHeight="1" x14ac:dyDescent="0.25">
      <c r="A33" s="69" t="s">
        <v>43</v>
      </c>
      <c r="B33" s="70"/>
      <c r="C33" s="70"/>
      <c r="D33" s="70"/>
      <c r="E33" s="70"/>
      <c r="F33" s="70"/>
      <c r="G33" s="70"/>
    </row>
  </sheetData>
  <mergeCells count="18">
    <mergeCell ref="A33:G33"/>
    <mergeCell ref="A23:G23"/>
    <mergeCell ref="A30:E30"/>
    <mergeCell ref="A26:E26"/>
    <mergeCell ref="A27:E27"/>
    <mergeCell ref="A19:E19"/>
    <mergeCell ref="A20:E20"/>
    <mergeCell ref="A21:E21"/>
    <mergeCell ref="A13:E13"/>
    <mergeCell ref="A14:E14"/>
    <mergeCell ref="A12:E12"/>
    <mergeCell ref="A5:G5"/>
    <mergeCell ref="A16:G16"/>
    <mergeCell ref="A1:G1"/>
    <mergeCell ref="A3:G3"/>
    <mergeCell ref="A8:E8"/>
    <mergeCell ref="A9:E9"/>
    <mergeCell ref="A10:E10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8"/>
  <sheetViews>
    <sheetView topLeftCell="A8" workbookViewId="0">
      <selection activeCell="D24" sqref="D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7.5703125" customWidth="1"/>
    <col min="5" max="6" width="25.28515625" customWidth="1"/>
    <col min="9" max="9" width="11.7109375" bestFit="1" customWidth="1"/>
    <col min="11" max="11" width="11.7109375" bestFit="1" customWidth="1"/>
  </cols>
  <sheetData>
    <row r="1" spans="1:8" ht="42" customHeight="1" x14ac:dyDescent="0.25">
      <c r="A1" s="58" t="s">
        <v>51</v>
      </c>
      <c r="B1" s="58"/>
      <c r="C1" s="58"/>
      <c r="D1" s="58"/>
      <c r="E1" s="58"/>
      <c r="F1" s="58"/>
    </row>
    <row r="2" spans="1:8" ht="18" customHeight="1" x14ac:dyDescent="0.25">
      <c r="A2" s="3"/>
      <c r="B2" s="3"/>
      <c r="C2" s="3"/>
      <c r="D2" s="3"/>
      <c r="E2" s="3"/>
      <c r="F2" s="3"/>
    </row>
    <row r="3" spans="1:8" ht="15.75" x14ac:dyDescent="0.25">
      <c r="A3" s="58" t="s">
        <v>32</v>
      </c>
      <c r="B3" s="58"/>
      <c r="C3" s="58"/>
      <c r="D3" s="58"/>
      <c r="E3" s="58"/>
      <c r="F3" s="58"/>
    </row>
    <row r="4" spans="1:8" ht="18" x14ac:dyDescent="0.25">
      <c r="A4" s="3"/>
      <c r="B4" s="3"/>
      <c r="C4" s="3"/>
      <c r="D4" s="3"/>
      <c r="E4" s="3"/>
      <c r="F4" s="3"/>
    </row>
    <row r="5" spans="1:8" ht="18" customHeight="1" x14ac:dyDescent="0.25">
      <c r="A5" s="58"/>
      <c r="B5" s="59"/>
      <c r="C5" s="59"/>
      <c r="D5" s="59"/>
      <c r="E5" s="59"/>
      <c r="F5" s="59"/>
    </row>
    <row r="6" spans="1:8" ht="18" x14ac:dyDescent="0.25">
      <c r="A6" s="3"/>
      <c r="B6" s="3"/>
      <c r="C6" s="3"/>
      <c r="D6" s="3"/>
      <c r="E6" s="3"/>
      <c r="F6" s="3"/>
    </row>
    <row r="7" spans="1:8" ht="15.75" x14ac:dyDescent="0.25">
      <c r="A7" s="58" t="s">
        <v>1</v>
      </c>
      <c r="B7" s="77"/>
      <c r="C7" s="77"/>
      <c r="D7" s="77"/>
      <c r="E7" s="77"/>
      <c r="F7" s="77"/>
    </row>
    <row r="8" spans="1:8" ht="18" x14ac:dyDescent="0.25">
      <c r="A8" s="3"/>
      <c r="B8" s="3"/>
      <c r="C8" s="3"/>
      <c r="D8" s="3"/>
      <c r="E8" s="3"/>
      <c r="F8" s="33"/>
    </row>
    <row r="9" spans="1:8" x14ac:dyDescent="0.25">
      <c r="A9" s="18" t="s">
        <v>13</v>
      </c>
      <c r="B9" s="17" t="s">
        <v>14</v>
      </c>
      <c r="C9" s="17" t="s">
        <v>15</v>
      </c>
      <c r="D9" s="17" t="s">
        <v>11</v>
      </c>
      <c r="E9" s="17" t="s">
        <v>49</v>
      </c>
      <c r="F9" s="18" t="s">
        <v>50</v>
      </c>
    </row>
    <row r="10" spans="1:8" ht="15.75" customHeight="1" x14ac:dyDescent="0.25">
      <c r="A10" s="7">
        <v>6</v>
      </c>
      <c r="B10" s="7"/>
      <c r="C10" s="7"/>
      <c r="D10" s="7" t="s">
        <v>16</v>
      </c>
      <c r="E10" s="47">
        <f>E11+E14+E16+E18+E21+E25</f>
        <v>1024089.41</v>
      </c>
      <c r="F10" s="47">
        <f>F11+F14+F16+F18+F21+F25</f>
        <v>1029357.3200000001</v>
      </c>
    </row>
    <row r="11" spans="1:8" ht="38.25" x14ac:dyDescent="0.25">
      <c r="A11" s="7"/>
      <c r="B11" s="7">
        <v>63</v>
      </c>
      <c r="C11" s="11"/>
      <c r="D11" s="7" t="s">
        <v>44</v>
      </c>
      <c r="E11" s="51">
        <f>E12+E13</f>
        <v>933816</v>
      </c>
      <c r="F11" s="51">
        <f>F12+F13</f>
        <v>937316</v>
      </c>
      <c r="H11" s="32"/>
    </row>
    <row r="12" spans="1:8" x14ac:dyDescent="0.25">
      <c r="A12" s="8"/>
      <c r="B12" s="8"/>
      <c r="C12" s="9">
        <v>522</v>
      </c>
      <c r="D12" s="9" t="s">
        <v>52</v>
      </c>
      <c r="E12" s="49">
        <v>925766</v>
      </c>
      <c r="F12" s="49">
        <v>925766</v>
      </c>
    </row>
    <row r="13" spans="1:8" ht="25.5" x14ac:dyDescent="0.25">
      <c r="A13" s="8"/>
      <c r="B13" s="8"/>
      <c r="C13" s="9">
        <v>571</v>
      </c>
      <c r="D13" s="12" t="s">
        <v>53</v>
      </c>
      <c r="E13" s="49">
        <v>8050</v>
      </c>
      <c r="F13" s="49">
        <v>11550</v>
      </c>
    </row>
    <row r="14" spans="1:8" x14ac:dyDescent="0.25">
      <c r="A14" s="8"/>
      <c r="B14" s="22">
        <v>64</v>
      </c>
      <c r="C14" s="9"/>
      <c r="D14" s="22" t="s">
        <v>54</v>
      </c>
      <c r="E14" s="47">
        <f>E15</f>
        <v>0.15</v>
      </c>
      <c r="F14" s="47">
        <f>F15</f>
        <v>0.15</v>
      </c>
    </row>
    <row r="15" spans="1:8" x14ac:dyDescent="0.25">
      <c r="A15" s="8"/>
      <c r="B15" s="22"/>
      <c r="C15" s="9">
        <v>311</v>
      </c>
      <c r="D15" s="9" t="s">
        <v>39</v>
      </c>
      <c r="E15" s="49">
        <v>0.15</v>
      </c>
      <c r="F15" s="49">
        <v>0.15</v>
      </c>
    </row>
    <row r="16" spans="1:8" ht="51" x14ac:dyDescent="0.25">
      <c r="A16" s="8"/>
      <c r="B16" s="22">
        <v>65</v>
      </c>
      <c r="C16" s="9"/>
      <c r="D16" s="52" t="s">
        <v>55</v>
      </c>
      <c r="E16" s="51">
        <f>E17</f>
        <v>520</v>
      </c>
      <c r="F16" s="51">
        <f>F17</f>
        <v>520</v>
      </c>
    </row>
    <row r="17" spans="1:11" ht="17.25" customHeight="1" x14ac:dyDescent="0.25">
      <c r="A17" s="8"/>
      <c r="B17" s="22"/>
      <c r="C17" s="9">
        <v>431</v>
      </c>
      <c r="D17" s="12" t="s">
        <v>56</v>
      </c>
      <c r="E17" s="49">
        <v>520</v>
      </c>
      <c r="F17" s="49">
        <v>520</v>
      </c>
    </row>
    <row r="18" spans="1:11" ht="25.5" customHeight="1" x14ac:dyDescent="0.25">
      <c r="A18" s="8"/>
      <c r="B18" s="22">
        <v>66</v>
      </c>
      <c r="C18" s="9"/>
      <c r="D18" s="52" t="s">
        <v>57</v>
      </c>
      <c r="E18" s="51">
        <f>E19+E20</f>
        <v>8172</v>
      </c>
      <c r="F18" s="51">
        <f>F19+F20</f>
        <v>8172</v>
      </c>
    </row>
    <row r="19" spans="1:11" ht="18" customHeight="1" x14ac:dyDescent="0.25">
      <c r="A19" s="8"/>
      <c r="B19" s="22"/>
      <c r="C19" s="9">
        <v>311</v>
      </c>
      <c r="D19" s="9" t="s">
        <v>39</v>
      </c>
      <c r="E19" s="49">
        <v>5172</v>
      </c>
      <c r="F19" s="49">
        <v>5172</v>
      </c>
    </row>
    <row r="20" spans="1:11" ht="17.25" customHeight="1" x14ac:dyDescent="0.25">
      <c r="A20" s="8"/>
      <c r="B20" s="22"/>
      <c r="C20" s="9">
        <v>611</v>
      </c>
      <c r="D20" s="9" t="s">
        <v>58</v>
      </c>
      <c r="E20" s="49">
        <v>3000</v>
      </c>
      <c r="F20" s="49">
        <v>3000</v>
      </c>
    </row>
    <row r="21" spans="1:11" ht="42" customHeight="1" x14ac:dyDescent="0.25">
      <c r="A21" s="8"/>
      <c r="B21" s="22">
        <v>67</v>
      </c>
      <c r="C21" s="48"/>
      <c r="D21" s="7" t="s">
        <v>45</v>
      </c>
      <c r="E21" s="47">
        <f>E22+E23+E24</f>
        <v>66792.5</v>
      </c>
      <c r="F21" s="47">
        <f>F22+F23+F24</f>
        <v>68560.41</v>
      </c>
    </row>
    <row r="22" spans="1:11" x14ac:dyDescent="0.25">
      <c r="A22" s="11"/>
      <c r="B22" s="11"/>
      <c r="C22" s="9">
        <v>11</v>
      </c>
      <c r="D22" s="9" t="s">
        <v>17</v>
      </c>
      <c r="E22" s="49">
        <v>13198.2</v>
      </c>
      <c r="F22" s="49">
        <v>13198.2</v>
      </c>
    </row>
    <row r="23" spans="1:11" ht="16.5" customHeight="1" x14ac:dyDescent="0.25">
      <c r="A23" s="22"/>
      <c r="B23" s="22"/>
      <c r="C23" s="9">
        <v>12</v>
      </c>
      <c r="D23" s="12" t="s">
        <v>60</v>
      </c>
      <c r="E23" s="49">
        <v>34278.300000000003</v>
      </c>
      <c r="F23" s="49">
        <v>36046.21</v>
      </c>
      <c r="I23" s="54"/>
    </row>
    <row r="24" spans="1:11" x14ac:dyDescent="0.25">
      <c r="A24" s="8"/>
      <c r="B24" s="8"/>
      <c r="C24" s="9">
        <v>525</v>
      </c>
      <c r="D24" s="12" t="s">
        <v>59</v>
      </c>
      <c r="E24" s="49">
        <v>19316</v>
      </c>
      <c r="F24" s="49">
        <v>19316</v>
      </c>
      <c r="K24" s="54"/>
    </row>
    <row r="25" spans="1:11" x14ac:dyDescent="0.25">
      <c r="A25" s="53">
        <v>9</v>
      </c>
      <c r="B25" s="7"/>
      <c r="C25" s="22"/>
      <c r="D25" s="22" t="s">
        <v>61</v>
      </c>
      <c r="E25" s="47">
        <f>E26</f>
        <v>14788.76</v>
      </c>
      <c r="F25" s="47">
        <f>F26</f>
        <v>14788.76</v>
      </c>
    </row>
    <row r="26" spans="1:11" x14ac:dyDescent="0.25">
      <c r="A26" s="7"/>
      <c r="B26" s="7">
        <v>92</v>
      </c>
      <c r="C26" s="22"/>
      <c r="D26" s="22" t="s">
        <v>62</v>
      </c>
      <c r="E26" s="47">
        <f>E27</f>
        <v>14788.76</v>
      </c>
      <c r="F26" s="47">
        <f>F27</f>
        <v>14788.76</v>
      </c>
    </row>
    <row r="27" spans="1:11" ht="25.5" x14ac:dyDescent="0.25">
      <c r="A27" s="7"/>
      <c r="B27" s="7"/>
      <c r="C27" s="9">
        <v>433</v>
      </c>
      <c r="D27" s="12" t="s">
        <v>63</v>
      </c>
      <c r="E27" s="49">
        <v>14788.76</v>
      </c>
      <c r="F27" s="49">
        <v>14788.76</v>
      </c>
    </row>
    <row r="28" spans="1:11" ht="18" x14ac:dyDescent="0.25">
      <c r="A28" s="3"/>
      <c r="B28" s="3"/>
      <c r="C28" s="3"/>
      <c r="D28" s="3"/>
      <c r="E28" s="3"/>
      <c r="F28" s="3"/>
    </row>
    <row r="29" spans="1:11" x14ac:dyDescent="0.25">
      <c r="A29" s="18" t="s">
        <v>13</v>
      </c>
      <c r="B29" s="17" t="s">
        <v>14</v>
      </c>
      <c r="C29" s="17" t="s">
        <v>15</v>
      </c>
      <c r="D29" s="17" t="s">
        <v>19</v>
      </c>
      <c r="E29" s="17" t="s">
        <v>49</v>
      </c>
      <c r="F29" s="18" t="s">
        <v>50</v>
      </c>
    </row>
    <row r="30" spans="1:11" ht="15.75" customHeight="1" x14ac:dyDescent="0.25">
      <c r="A30" s="7">
        <v>3</v>
      </c>
      <c r="B30" s="7"/>
      <c r="C30" s="7"/>
      <c r="D30" s="7" t="s">
        <v>20</v>
      </c>
      <c r="E30" s="47">
        <f>E31+E35+E45</f>
        <v>1024089.4099999999</v>
      </c>
      <c r="F30" s="47">
        <f>F31+F35+F45</f>
        <v>1029357.32</v>
      </c>
      <c r="H30" s="32"/>
    </row>
    <row r="31" spans="1:11" ht="15.75" customHeight="1" x14ac:dyDescent="0.25">
      <c r="A31" s="7"/>
      <c r="B31" s="11">
        <v>31</v>
      </c>
      <c r="C31" s="11"/>
      <c r="D31" s="11" t="s">
        <v>21</v>
      </c>
      <c r="E31" s="47">
        <f>E32+E33+E34</f>
        <v>828354.2</v>
      </c>
      <c r="F31" s="47">
        <f>F32+F33+F34</f>
        <v>828354.2</v>
      </c>
      <c r="H31" s="32"/>
      <c r="J31" s="32"/>
    </row>
    <row r="32" spans="1:11" ht="15.75" customHeight="1" x14ac:dyDescent="0.25">
      <c r="A32" s="7"/>
      <c r="B32" s="11"/>
      <c r="C32" s="9">
        <v>11</v>
      </c>
      <c r="D32" s="9" t="s">
        <v>17</v>
      </c>
      <c r="E32" s="49">
        <v>12758.2</v>
      </c>
      <c r="F32" s="49">
        <v>12758.2</v>
      </c>
      <c r="H32" s="32"/>
      <c r="J32" s="32"/>
    </row>
    <row r="33" spans="1:10" ht="15.75" customHeight="1" x14ac:dyDescent="0.25">
      <c r="A33" s="7"/>
      <c r="B33" s="11"/>
      <c r="C33" s="9">
        <v>522</v>
      </c>
      <c r="D33" s="9" t="s">
        <v>52</v>
      </c>
      <c r="E33" s="55">
        <v>796460</v>
      </c>
      <c r="F33" s="49">
        <v>796460</v>
      </c>
      <c r="H33" s="32"/>
      <c r="J33" s="32"/>
    </row>
    <row r="34" spans="1:10" ht="15.75" customHeight="1" x14ac:dyDescent="0.25">
      <c r="A34" s="7"/>
      <c r="B34" s="11"/>
      <c r="C34" s="9">
        <v>525</v>
      </c>
      <c r="D34" s="12" t="s">
        <v>59</v>
      </c>
      <c r="E34" s="49">
        <v>19136</v>
      </c>
      <c r="F34" s="49">
        <v>19136</v>
      </c>
      <c r="H34" s="32"/>
      <c r="J34" s="32"/>
    </row>
    <row r="35" spans="1:10" x14ac:dyDescent="0.25">
      <c r="A35" s="8"/>
      <c r="B35" s="22">
        <v>32</v>
      </c>
      <c r="C35" s="48"/>
      <c r="D35" s="22" t="s">
        <v>35</v>
      </c>
      <c r="E35" s="47">
        <f>E36+E41+E43+E38+E37+E39+E40+E44+E42</f>
        <v>191935.21000000002</v>
      </c>
      <c r="F35" s="47">
        <f>F36+F41+F43+F38+F37+F39+F40+F44+F42</f>
        <v>197203.12</v>
      </c>
    </row>
    <row r="36" spans="1:10" x14ac:dyDescent="0.25">
      <c r="A36" s="8"/>
      <c r="B36" s="8"/>
      <c r="C36" s="9">
        <v>11</v>
      </c>
      <c r="D36" s="9" t="s">
        <v>17</v>
      </c>
      <c r="E36" s="49">
        <f>320+120</f>
        <v>440</v>
      </c>
      <c r="F36" s="49">
        <v>440</v>
      </c>
    </row>
    <row r="37" spans="1:10" x14ac:dyDescent="0.25">
      <c r="A37" s="8"/>
      <c r="B37" s="8"/>
      <c r="C37" s="9">
        <v>12</v>
      </c>
      <c r="D37" s="12" t="s">
        <v>60</v>
      </c>
      <c r="E37" s="49">
        <f>26178.3+8000</f>
        <v>34178.300000000003</v>
      </c>
      <c r="F37" s="49">
        <v>35946.21</v>
      </c>
      <c r="H37" s="32"/>
      <c r="I37" s="54"/>
      <c r="J37" s="32"/>
    </row>
    <row r="38" spans="1:10" x14ac:dyDescent="0.25">
      <c r="A38" s="8"/>
      <c r="B38" s="8"/>
      <c r="C38" s="9">
        <v>311</v>
      </c>
      <c r="D38" s="9" t="s">
        <v>39</v>
      </c>
      <c r="E38" s="49">
        <f>4130.15+1042</f>
        <v>5172.1499999999996</v>
      </c>
      <c r="F38" s="49">
        <v>8672.15</v>
      </c>
      <c r="H38" s="32"/>
      <c r="J38" s="32"/>
    </row>
    <row r="39" spans="1:10" x14ac:dyDescent="0.25">
      <c r="A39" s="8"/>
      <c r="B39" s="8"/>
      <c r="C39" s="9">
        <v>431</v>
      </c>
      <c r="D39" s="12" t="s">
        <v>56</v>
      </c>
      <c r="E39" s="49">
        <v>520</v>
      </c>
      <c r="F39" s="49">
        <v>520</v>
      </c>
      <c r="H39" s="32"/>
      <c r="I39" s="54"/>
      <c r="J39" s="32"/>
    </row>
    <row r="40" spans="1:10" ht="25.5" x14ac:dyDescent="0.25">
      <c r="A40" s="8"/>
      <c r="B40" s="8"/>
      <c r="C40" s="9">
        <v>433</v>
      </c>
      <c r="D40" s="12" t="s">
        <v>63</v>
      </c>
      <c r="E40" s="49">
        <v>14788.76</v>
      </c>
      <c r="F40" s="49">
        <v>14788.76</v>
      </c>
      <c r="H40" s="32"/>
      <c r="I40" s="54"/>
      <c r="J40" s="32"/>
    </row>
    <row r="41" spans="1:10" x14ac:dyDescent="0.25">
      <c r="A41" s="8"/>
      <c r="B41" s="8"/>
      <c r="C41" s="9">
        <v>522</v>
      </c>
      <c r="D41" s="9" t="s">
        <v>52</v>
      </c>
      <c r="E41" s="49">
        <f>22090+103516</f>
        <v>125606</v>
      </c>
      <c r="F41" s="49">
        <v>125606</v>
      </c>
      <c r="H41" s="32"/>
      <c r="J41" s="32"/>
    </row>
    <row r="42" spans="1:10" x14ac:dyDescent="0.25">
      <c r="A42" s="8"/>
      <c r="B42" s="8"/>
      <c r="C42" s="9">
        <v>525</v>
      </c>
      <c r="D42" s="12" t="s">
        <v>59</v>
      </c>
      <c r="E42" s="49">
        <v>180</v>
      </c>
      <c r="F42" s="49">
        <v>180</v>
      </c>
      <c r="H42" s="32"/>
      <c r="J42" s="32"/>
    </row>
    <row r="43" spans="1:10" ht="26.25" customHeight="1" x14ac:dyDescent="0.25">
      <c r="A43" s="8"/>
      <c r="B43" s="8"/>
      <c r="C43" s="9">
        <v>571</v>
      </c>
      <c r="D43" s="12" t="s">
        <v>53</v>
      </c>
      <c r="E43" s="49">
        <f>1400+6650</f>
        <v>8050</v>
      </c>
      <c r="F43" s="49">
        <v>8050</v>
      </c>
      <c r="H43" s="32"/>
      <c r="J43" s="32"/>
    </row>
    <row r="44" spans="1:10" x14ac:dyDescent="0.25">
      <c r="A44" s="8"/>
      <c r="B44" s="8"/>
      <c r="C44" s="9">
        <v>611</v>
      </c>
      <c r="D44" s="9" t="s">
        <v>58</v>
      </c>
      <c r="E44" s="49">
        <v>3000</v>
      </c>
      <c r="F44" s="49">
        <v>3000</v>
      </c>
      <c r="H44" s="32"/>
      <c r="J44" s="32"/>
    </row>
    <row r="45" spans="1:10" ht="25.5" x14ac:dyDescent="0.25">
      <c r="A45" s="10">
        <v>4</v>
      </c>
      <c r="B45" s="10"/>
      <c r="C45" s="10"/>
      <c r="D45" s="20" t="s">
        <v>22</v>
      </c>
      <c r="E45" s="47">
        <f>E46</f>
        <v>3800</v>
      </c>
      <c r="F45" s="47">
        <f>F46</f>
        <v>3800</v>
      </c>
    </row>
    <row r="46" spans="1:10" ht="25.5" x14ac:dyDescent="0.25">
      <c r="A46" s="11"/>
      <c r="B46" s="11">
        <v>42</v>
      </c>
      <c r="C46" s="11"/>
      <c r="D46" s="21" t="s">
        <v>46</v>
      </c>
      <c r="E46" s="95">
        <f>E47+E48</f>
        <v>3800</v>
      </c>
      <c r="F46" s="95">
        <f>F47+F48</f>
        <v>3800</v>
      </c>
      <c r="H46" s="32"/>
    </row>
    <row r="47" spans="1:10" x14ac:dyDescent="0.25">
      <c r="A47" s="11"/>
      <c r="B47" s="11"/>
      <c r="C47" s="9">
        <v>12</v>
      </c>
      <c r="D47" s="12" t="s">
        <v>60</v>
      </c>
      <c r="E47" s="50">
        <v>100</v>
      </c>
      <c r="F47" s="50">
        <v>100</v>
      </c>
    </row>
    <row r="48" spans="1:10" x14ac:dyDescent="0.25">
      <c r="A48" s="93"/>
      <c r="B48" s="93"/>
      <c r="C48" s="9">
        <v>522</v>
      </c>
      <c r="D48" s="9" t="s">
        <v>52</v>
      </c>
      <c r="E48" s="94">
        <v>3700</v>
      </c>
      <c r="F48" s="94">
        <v>3700</v>
      </c>
    </row>
  </sheetData>
  <mergeCells count="4">
    <mergeCell ref="A7:F7"/>
    <mergeCell ref="A1:F1"/>
    <mergeCell ref="A3:F3"/>
    <mergeCell ref="A5:F5"/>
  </mergeCells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"/>
  <sheetViews>
    <sheetView workbookViewId="0">
      <selection activeCell="H20" sqref="H20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7" ht="42" customHeight="1" x14ac:dyDescent="0.25">
      <c r="A1" s="58" t="s">
        <v>51</v>
      </c>
      <c r="B1" s="58"/>
      <c r="C1" s="58"/>
    </row>
    <row r="2" spans="1:7" ht="18" customHeight="1" x14ac:dyDescent="0.25">
      <c r="A2" s="3"/>
      <c r="B2" s="3"/>
      <c r="C2" s="3"/>
    </row>
    <row r="3" spans="1:7" ht="15.75" x14ac:dyDescent="0.25">
      <c r="A3" s="58" t="s">
        <v>32</v>
      </c>
      <c r="B3" s="58"/>
      <c r="C3" s="58"/>
    </row>
    <row r="4" spans="1:7" ht="18" x14ac:dyDescent="0.25">
      <c r="A4" s="3"/>
      <c r="B4" s="3"/>
      <c r="C4" s="3"/>
    </row>
    <row r="5" spans="1:7" ht="18" customHeight="1" x14ac:dyDescent="0.25">
      <c r="A5" s="58" t="s">
        <v>12</v>
      </c>
      <c r="B5" s="59"/>
      <c r="C5" s="59"/>
    </row>
    <row r="6" spans="1:7" ht="18" x14ac:dyDescent="0.25">
      <c r="A6" s="3"/>
      <c r="B6" s="3"/>
      <c r="C6" s="3"/>
    </row>
    <row r="7" spans="1:7" ht="15.75" x14ac:dyDescent="0.25">
      <c r="A7" s="58" t="s">
        <v>23</v>
      </c>
      <c r="B7" s="77"/>
      <c r="C7" s="77"/>
    </row>
    <row r="8" spans="1:7" ht="18" x14ac:dyDescent="0.25">
      <c r="A8" s="3"/>
      <c r="B8" s="3"/>
      <c r="C8" s="3"/>
    </row>
    <row r="9" spans="1:7" x14ac:dyDescent="0.25">
      <c r="A9" s="18" t="s">
        <v>24</v>
      </c>
      <c r="B9" s="17" t="s">
        <v>49</v>
      </c>
      <c r="C9" s="18" t="s">
        <v>50</v>
      </c>
    </row>
    <row r="10" spans="1:7" ht="15.75" customHeight="1" x14ac:dyDescent="0.25">
      <c r="A10" s="11" t="s">
        <v>25</v>
      </c>
      <c r="B10" s="47">
        <f>B11+B13</f>
        <v>1024089.41</v>
      </c>
      <c r="C10" s="47">
        <f>C11+C13</f>
        <v>1029357.32</v>
      </c>
      <c r="E10" s="32"/>
    </row>
    <row r="11" spans="1:7" ht="15.75" customHeight="1" x14ac:dyDescent="0.25">
      <c r="A11" s="11" t="s">
        <v>26</v>
      </c>
      <c r="B11" s="47">
        <f>B12</f>
        <v>1023569.41</v>
      </c>
      <c r="C11" s="47">
        <f>C12</f>
        <v>1028837.32</v>
      </c>
      <c r="E11" s="32"/>
      <c r="G11" s="32"/>
    </row>
    <row r="12" spans="1:7" ht="25.5" x14ac:dyDescent="0.25">
      <c r="A12" s="12" t="s">
        <v>27</v>
      </c>
      <c r="B12" s="49">
        <v>1023569.41</v>
      </c>
      <c r="C12" s="49">
        <v>1028837.32</v>
      </c>
    </row>
    <row r="13" spans="1:7" x14ac:dyDescent="0.25">
      <c r="A13" s="11" t="s">
        <v>64</v>
      </c>
      <c r="B13" s="47">
        <f>B14</f>
        <v>520</v>
      </c>
      <c r="C13" s="47">
        <f>C14</f>
        <v>520</v>
      </c>
    </row>
    <row r="14" spans="1:7" ht="25.5" x14ac:dyDescent="0.25">
      <c r="A14" s="13" t="s">
        <v>65</v>
      </c>
      <c r="B14" s="49">
        <v>520</v>
      </c>
      <c r="C14" s="49">
        <v>520</v>
      </c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4"/>
  <sheetViews>
    <sheetView workbookViewId="0">
      <selection activeCell="E8" sqref="E8:F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6" width="25.28515625" customWidth="1"/>
  </cols>
  <sheetData>
    <row r="1" spans="1:6" ht="42" customHeight="1" x14ac:dyDescent="0.25">
      <c r="A1" s="58" t="s">
        <v>51</v>
      </c>
      <c r="B1" s="58"/>
      <c r="C1" s="58"/>
      <c r="D1" s="58"/>
      <c r="E1" s="58"/>
      <c r="F1" s="58"/>
    </row>
    <row r="2" spans="1:6" ht="18" customHeight="1" x14ac:dyDescent="0.25">
      <c r="A2" s="3"/>
      <c r="B2" s="3"/>
      <c r="C2" s="3"/>
      <c r="D2" s="3"/>
      <c r="E2" s="3"/>
      <c r="F2" s="3"/>
    </row>
    <row r="3" spans="1:6" ht="15.75" x14ac:dyDescent="0.25">
      <c r="A3" s="58" t="s">
        <v>32</v>
      </c>
      <c r="B3" s="58"/>
      <c r="C3" s="58"/>
      <c r="D3" s="58"/>
      <c r="E3" s="58"/>
      <c r="F3" s="58"/>
    </row>
    <row r="4" spans="1:6" ht="18" x14ac:dyDescent="0.25">
      <c r="A4" s="3"/>
      <c r="B4" s="3"/>
      <c r="C4" s="3"/>
      <c r="D4" s="3"/>
      <c r="E4" s="3"/>
      <c r="F4" s="3"/>
    </row>
    <row r="5" spans="1:6" ht="18" customHeight="1" x14ac:dyDescent="0.25">
      <c r="A5" s="58" t="s">
        <v>28</v>
      </c>
      <c r="B5" s="59"/>
      <c r="C5" s="59"/>
      <c r="D5" s="59"/>
      <c r="E5" s="59"/>
      <c r="F5" s="59"/>
    </row>
    <row r="6" spans="1:6" ht="18" x14ac:dyDescent="0.25">
      <c r="A6" s="3"/>
      <c r="B6" s="3"/>
      <c r="C6" s="3"/>
      <c r="D6" s="3"/>
      <c r="E6" s="3"/>
      <c r="F6" s="3"/>
    </row>
    <row r="7" spans="1:6" x14ac:dyDescent="0.25">
      <c r="A7" s="18" t="s">
        <v>13</v>
      </c>
      <c r="B7" s="17" t="s">
        <v>14</v>
      </c>
      <c r="C7" s="17" t="s">
        <v>15</v>
      </c>
      <c r="D7" s="17" t="s">
        <v>48</v>
      </c>
      <c r="E7" s="17" t="s">
        <v>49</v>
      </c>
      <c r="F7" s="18" t="s">
        <v>50</v>
      </c>
    </row>
    <row r="8" spans="1:6" ht="25.5" x14ac:dyDescent="0.25">
      <c r="A8" s="7">
        <v>8</v>
      </c>
      <c r="B8" s="7"/>
      <c r="C8" s="7"/>
      <c r="D8" s="7" t="s">
        <v>29</v>
      </c>
      <c r="E8" s="50">
        <v>0</v>
      </c>
      <c r="F8" s="49">
        <v>0</v>
      </c>
    </row>
    <row r="9" spans="1:6" x14ac:dyDescent="0.25">
      <c r="A9" s="7"/>
      <c r="B9" s="11">
        <v>84</v>
      </c>
      <c r="C9" s="11"/>
      <c r="D9" s="11" t="s">
        <v>36</v>
      </c>
      <c r="E9" s="50">
        <v>0</v>
      </c>
      <c r="F9" s="49">
        <v>0</v>
      </c>
    </row>
    <row r="10" spans="1:6" ht="25.5" x14ac:dyDescent="0.25">
      <c r="A10" s="8"/>
      <c r="B10" s="8"/>
      <c r="C10" s="9">
        <v>81</v>
      </c>
      <c r="D10" s="12" t="s">
        <v>37</v>
      </c>
      <c r="E10" s="50">
        <v>0</v>
      </c>
      <c r="F10" s="49"/>
    </row>
    <row r="11" spans="1:6" ht="25.5" x14ac:dyDescent="0.25">
      <c r="A11" s="10">
        <v>5</v>
      </c>
      <c r="B11" s="10"/>
      <c r="C11" s="10"/>
      <c r="D11" s="20" t="s">
        <v>30</v>
      </c>
      <c r="E11" s="50">
        <v>0</v>
      </c>
      <c r="F11" s="49">
        <v>0</v>
      </c>
    </row>
    <row r="12" spans="1:6" ht="25.5" x14ac:dyDescent="0.25">
      <c r="A12" s="11"/>
      <c r="B12" s="11">
        <v>54</v>
      </c>
      <c r="C12" s="11"/>
      <c r="D12" s="21" t="s">
        <v>38</v>
      </c>
      <c r="E12" s="50">
        <v>0</v>
      </c>
      <c r="F12" s="49">
        <v>0</v>
      </c>
    </row>
    <row r="13" spans="1:6" x14ac:dyDescent="0.25">
      <c r="A13" s="11"/>
      <c r="B13" s="11"/>
      <c r="C13" s="9">
        <v>11</v>
      </c>
      <c r="D13" s="9" t="s">
        <v>17</v>
      </c>
      <c r="E13" s="50">
        <v>0</v>
      </c>
      <c r="F13" s="49">
        <v>0</v>
      </c>
    </row>
    <row r="14" spans="1:6" x14ac:dyDescent="0.25">
      <c r="A14" s="11"/>
      <c r="B14" s="11"/>
      <c r="C14" s="9">
        <v>31</v>
      </c>
      <c r="D14" s="9" t="s">
        <v>39</v>
      </c>
      <c r="E14" s="50">
        <v>0</v>
      </c>
      <c r="F14" s="49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1"/>
  <sheetViews>
    <sheetView tabSelected="1" topLeftCell="A38" workbookViewId="0">
      <selection activeCell="J23" sqref="J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6" width="25.28515625" customWidth="1"/>
  </cols>
  <sheetData>
    <row r="1" spans="1:8" ht="42" customHeight="1" x14ac:dyDescent="0.25">
      <c r="A1" s="58" t="s">
        <v>51</v>
      </c>
      <c r="B1" s="58"/>
      <c r="C1" s="58"/>
      <c r="D1" s="58"/>
      <c r="E1" s="58"/>
      <c r="F1" s="58"/>
    </row>
    <row r="2" spans="1:8" ht="18" x14ac:dyDescent="0.25">
      <c r="A2" s="3"/>
      <c r="B2" s="3"/>
      <c r="C2" s="3"/>
      <c r="D2" s="3"/>
      <c r="E2" s="3"/>
      <c r="F2" s="3"/>
    </row>
    <row r="3" spans="1:8" ht="18" customHeight="1" x14ac:dyDescent="0.25">
      <c r="A3" s="58" t="s">
        <v>31</v>
      </c>
      <c r="B3" s="59"/>
      <c r="C3" s="59"/>
      <c r="D3" s="59"/>
      <c r="E3" s="59"/>
      <c r="F3" s="59"/>
    </row>
    <row r="4" spans="1:8" ht="18" x14ac:dyDescent="0.25">
      <c r="A4" s="3"/>
      <c r="B4" s="3"/>
      <c r="C4" s="3"/>
      <c r="D4" s="3"/>
      <c r="E4" s="3"/>
      <c r="F4" s="3"/>
    </row>
    <row r="5" spans="1:8" x14ac:dyDescent="0.25">
      <c r="A5" s="81" t="s">
        <v>33</v>
      </c>
      <c r="B5" s="82"/>
      <c r="C5" s="83"/>
      <c r="D5" s="17" t="s">
        <v>34</v>
      </c>
      <c r="E5" s="17" t="s">
        <v>49</v>
      </c>
      <c r="F5" s="18" t="s">
        <v>50</v>
      </c>
    </row>
    <row r="6" spans="1:8" ht="27" customHeight="1" x14ac:dyDescent="0.25">
      <c r="A6" s="78" t="s">
        <v>66</v>
      </c>
      <c r="B6" s="79"/>
      <c r="C6" s="80"/>
      <c r="D6" s="24" t="s">
        <v>67</v>
      </c>
      <c r="E6" s="95">
        <f>E7+E11+E18+E22+E47+E53</f>
        <v>1024089.41</v>
      </c>
      <c r="F6" s="95">
        <f>F7+F11+F18+F22+F47+F53</f>
        <v>1029357.32</v>
      </c>
    </row>
    <row r="7" spans="1:8" ht="24.75" customHeight="1" x14ac:dyDescent="0.25">
      <c r="A7" s="78" t="s">
        <v>68</v>
      </c>
      <c r="B7" s="79"/>
      <c r="C7" s="80"/>
      <c r="D7" s="24" t="s">
        <v>69</v>
      </c>
      <c r="E7" s="95">
        <f>E8</f>
        <v>320</v>
      </c>
      <c r="F7" s="95">
        <f>F8</f>
        <v>320</v>
      </c>
    </row>
    <row r="8" spans="1:8" ht="15.75" customHeight="1" x14ac:dyDescent="0.25">
      <c r="A8" s="90" t="s">
        <v>79</v>
      </c>
      <c r="B8" s="91"/>
      <c r="C8" s="92"/>
      <c r="D8" s="31" t="s">
        <v>17</v>
      </c>
      <c r="E8" s="95">
        <f>E9</f>
        <v>320</v>
      </c>
      <c r="F8" s="95">
        <f>F9</f>
        <v>320</v>
      </c>
    </row>
    <row r="9" spans="1:8" ht="13.5" customHeight="1" x14ac:dyDescent="0.25">
      <c r="A9" s="84">
        <v>3</v>
      </c>
      <c r="B9" s="85"/>
      <c r="C9" s="86"/>
      <c r="D9" s="23" t="s">
        <v>20</v>
      </c>
      <c r="E9" s="50">
        <f>E10</f>
        <v>320</v>
      </c>
      <c r="F9" s="50">
        <f>F10</f>
        <v>320</v>
      </c>
    </row>
    <row r="10" spans="1:8" ht="15.75" customHeight="1" x14ac:dyDescent="0.25">
      <c r="A10" s="87">
        <v>32</v>
      </c>
      <c r="B10" s="88"/>
      <c r="C10" s="89"/>
      <c r="D10" s="23" t="s">
        <v>35</v>
      </c>
      <c r="E10" s="50">
        <v>320</v>
      </c>
      <c r="F10" s="50">
        <v>320</v>
      </c>
    </row>
    <row r="11" spans="1:8" ht="15" customHeight="1" x14ac:dyDescent="0.25">
      <c r="A11" s="78" t="s">
        <v>70</v>
      </c>
      <c r="B11" s="79"/>
      <c r="C11" s="80"/>
      <c r="D11" s="24" t="s">
        <v>71</v>
      </c>
      <c r="E11" s="95">
        <f>E12+E15</f>
        <v>23490</v>
      </c>
      <c r="F11" s="95">
        <f>F12+F15</f>
        <v>23490</v>
      </c>
    </row>
    <row r="12" spans="1:8" ht="15" customHeight="1" x14ac:dyDescent="0.25">
      <c r="A12" s="90" t="s">
        <v>80</v>
      </c>
      <c r="B12" s="91"/>
      <c r="C12" s="92"/>
      <c r="D12" s="31" t="s">
        <v>72</v>
      </c>
      <c r="E12" s="95">
        <f>E13</f>
        <v>22090</v>
      </c>
      <c r="F12" s="95">
        <f>F13</f>
        <v>22090</v>
      </c>
      <c r="H12" s="32"/>
    </row>
    <row r="13" spans="1:8" ht="15" customHeight="1" x14ac:dyDescent="0.25">
      <c r="A13" s="84">
        <v>3</v>
      </c>
      <c r="B13" s="85"/>
      <c r="C13" s="86"/>
      <c r="D13" s="23" t="s">
        <v>20</v>
      </c>
      <c r="E13" s="50">
        <f>E14</f>
        <v>22090</v>
      </c>
      <c r="F13" s="50">
        <f>F14</f>
        <v>22090</v>
      </c>
    </row>
    <row r="14" spans="1:8" ht="14.25" customHeight="1" x14ac:dyDescent="0.25">
      <c r="A14" s="87">
        <v>32</v>
      </c>
      <c r="B14" s="88"/>
      <c r="C14" s="89"/>
      <c r="D14" s="23" t="s">
        <v>35</v>
      </c>
      <c r="E14" s="50">
        <v>22090</v>
      </c>
      <c r="F14" s="50">
        <v>22090</v>
      </c>
    </row>
    <row r="15" spans="1:8" ht="26.25" customHeight="1" x14ac:dyDescent="0.25">
      <c r="A15" s="90" t="s">
        <v>81</v>
      </c>
      <c r="B15" s="91"/>
      <c r="C15" s="92"/>
      <c r="D15" s="96" t="s">
        <v>53</v>
      </c>
      <c r="E15" s="95">
        <f>E16</f>
        <v>1400</v>
      </c>
      <c r="F15" s="95">
        <f>F16</f>
        <v>1400</v>
      </c>
    </row>
    <row r="16" spans="1:8" ht="19.5" customHeight="1" x14ac:dyDescent="0.25">
      <c r="A16" s="84">
        <v>3</v>
      </c>
      <c r="B16" s="85"/>
      <c r="C16" s="86"/>
      <c r="D16" s="23" t="s">
        <v>20</v>
      </c>
      <c r="E16" s="50">
        <f>E17</f>
        <v>1400</v>
      </c>
      <c r="F16" s="50">
        <f>F17</f>
        <v>1400</v>
      </c>
    </row>
    <row r="17" spans="1:6" ht="25.5" customHeight="1" x14ac:dyDescent="0.25">
      <c r="A17" s="87">
        <v>32</v>
      </c>
      <c r="B17" s="88"/>
      <c r="C17" s="89"/>
      <c r="D17" s="23" t="s">
        <v>35</v>
      </c>
      <c r="E17" s="50">
        <v>1400</v>
      </c>
      <c r="F17" s="50">
        <v>1400</v>
      </c>
    </row>
    <row r="18" spans="1:6" ht="26.25" customHeight="1" x14ac:dyDescent="0.25">
      <c r="A18" s="78" t="s">
        <v>73</v>
      </c>
      <c r="B18" s="79"/>
      <c r="C18" s="80"/>
      <c r="D18" s="24" t="s">
        <v>74</v>
      </c>
      <c r="E18" s="95">
        <f>E19</f>
        <v>4130.1499999999996</v>
      </c>
      <c r="F18" s="95">
        <f>F19</f>
        <v>4130.1499999999996</v>
      </c>
    </row>
    <row r="19" spans="1:6" x14ac:dyDescent="0.25">
      <c r="A19" s="90" t="s">
        <v>82</v>
      </c>
      <c r="B19" s="91"/>
      <c r="C19" s="92"/>
      <c r="D19" s="31" t="s">
        <v>75</v>
      </c>
      <c r="E19" s="95">
        <f>E20</f>
        <v>4130.1499999999996</v>
      </c>
      <c r="F19" s="95">
        <f>F20</f>
        <v>4130.1499999999996</v>
      </c>
    </row>
    <row r="20" spans="1:6" x14ac:dyDescent="0.25">
      <c r="A20" s="84">
        <v>3</v>
      </c>
      <c r="B20" s="85"/>
      <c r="C20" s="86"/>
      <c r="D20" s="23" t="s">
        <v>20</v>
      </c>
      <c r="E20" s="50">
        <f>E21</f>
        <v>4130.1499999999996</v>
      </c>
      <c r="F20" s="50">
        <f>F21</f>
        <v>4130.1499999999996</v>
      </c>
    </row>
    <row r="21" spans="1:6" x14ac:dyDescent="0.25">
      <c r="A21" s="87">
        <v>32</v>
      </c>
      <c r="B21" s="88"/>
      <c r="C21" s="89"/>
      <c r="D21" s="23" t="s">
        <v>35</v>
      </c>
      <c r="E21" s="50">
        <v>4130.1499999999996</v>
      </c>
      <c r="F21" s="50">
        <v>4130.1499999999996</v>
      </c>
    </row>
    <row r="22" spans="1:6" x14ac:dyDescent="0.25">
      <c r="A22" s="78" t="s">
        <v>76</v>
      </c>
      <c r="B22" s="79"/>
      <c r="C22" s="80"/>
      <c r="D22" s="24" t="s">
        <v>77</v>
      </c>
      <c r="E22" s="95">
        <f>E23+E26+E29+E32+E35+E41+E44</f>
        <v>955855.06</v>
      </c>
      <c r="F22" s="95">
        <f>F23+F26+F29+F32+F35+F41+F44</f>
        <v>961122.97</v>
      </c>
    </row>
    <row r="23" spans="1:6" x14ac:dyDescent="0.25">
      <c r="A23" s="90" t="s">
        <v>83</v>
      </c>
      <c r="B23" s="91"/>
      <c r="C23" s="92"/>
      <c r="D23" s="31" t="s">
        <v>60</v>
      </c>
      <c r="E23" s="95">
        <f>E24</f>
        <v>26178.3</v>
      </c>
      <c r="F23" s="47">
        <f>F24</f>
        <v>27946.21</v>
      </c>
    </row>
    <row r="24" spans="1:6" x14ac:dyDescent="0.25">
      <c r="A24" s="84">
        <v>3</v>
      </c>
      <c r="B24" s="85"/>
      <c r="C24" s="86"/>
      <c r="D24" s="23" t="s">
        <v>20</v>
      </c>
      <c r="E24" s="50">
        <f>E25</f>
        <v>26178.3</v>
      </c>
      <c r="F24" s="49">
        <f>F25</f>
        <v>27946.21</v>
      </c>
    </row>
    <row r="25" spans="1:6" x14ac:dyDescent="0.25">
      <c r="A25" s="87">
        <v>32</v>
      </c>
      <c r="B25" s="88"/>
      <c r="C25" s="89"/>
      <c r="D25" s="23" t="s">
        <v>35</v>
      </c>
      <c r="E25" s="50">
        <v>26178.3</v>
      </c>
      <c r="F25" s="49">
        <f>E25+1767.91</f>
        <v>27946.21</v>
      </c>
    </row>
    <row r="26" spans="1:6" x14ac:dyDescent="0.25">
      <c r="A26" s="90" t="s">
        <v>82</v>
      </c>
      <c r="B26" s="91"/>
      <c r="C26" s="92"/>
      <c r="D26" s="31" t="s">
        <v>75</v>
      </c>
      <c r="E26" s="95">
        <f>E27</f>
        <v>1042</v>
      </c>
      <c r="F26" s="47">
        <f>F27</f>
        <v>4542</v>
      </c>
    </row>
    <row r="27" spans="1:6" x14ac:dyDescent="0.25">
      <c r="A27" s="84">
        <v>3</v>
      </c>
      <c r="B27" s="85"/>
      <c r="C27" s="86"/>
      <c r="D27" s="23" t="s">
        <v>20</v>
      </c>
      <c r="E27" s="50">
        <f>E28</f>
        <v>1042</v>
      </c>
      <c r="F27" s="49">
        <f>F28</f>
        <v>4542</v>
      </c>
    </row>
    <row r="28" spans="1:6" x14ac:dyDescent="0.25">
      <c r="A28" s="87">
        <v>32</v>
      </c>
      <c r="B28" s="88"/>
      <c r="C28" s="89"/>
      <c r="D28" s="23" t="s">
        <v>35</v>
      </c>
      <c r="E28" s="50">
        <v>1042</v>
      </c>
      <c r="F28" s="49">
        <v>4542</v>
      </c>
    </row>
    <row r="29" spans="1:6" x14ac:dyDescent="0.25">
      <c r="A29" s="90" t="s">
        <v>84</v>
      </c>
      <c r="B29" s="91"/>
      <c r="C29" s="92"/>
      <c r="D29" s="31" t="s">
        <v>78</v>
      </c>
      <c r="E29" s="95">
        <f>E30</f>
        <v>520</v>
      </c>
      <c r="F29" s="95">
        <f>F30</f>
        <v>520</v>
      </c>
    </row>
    <row r="30" spans="1:6" x14ac:dyDescent="0.25">
      <c r="A30" s="84">
        <v>3</v>
      </c>
      <c r="B30" s="85"/>
      <c r="C30" s="86"/>
      <c r="D30" s="23" t="s">
        <v>20</v>
      </c>
      <c r="E30" s="50">
        <f>E31</f>
        <v>520</v>
      </c>
      <c r="F30" s="50">
        <f>F31</f>
        <v>520</v>
      </c>
    </row>
    <row r="31" spans="1:6" x14ac:dyDescent="0.25">
      <c r="A31" s="87">
        <v>32</v>
      </c>
      <c r="B31" s="88"/>
      <c r="C31" s="89"/>
      <c r="D31" s="23" t="s">
        <v>35</v>
      </c>
      <c r="E31" s="50">
        <v>520</v>
      </c>
      <c r="F31" s="50">
        <v>520</v>
      </c>
    </row>
    <row r="32" spans="1:6" x14ac:dyDescent="0.25">
      <c r="A32" s="90" t="s">
        <v>85</v>
      </c>
      <c r="B32" s="91"/>
      <c r="C32" s="92"/>
      <c r="D32" s="31" t="s">
        <v>78</v>
      </c>
      <c r="E32" s="95">
        <f>E33</f>
        <v>14788.76</v>
      </c>
      <c r="F32" s="95">
        <f>F33</f>
        <v>14788.76</v>
      </c>
    </row>
    <row r="33" spans="1:6" x14ac:dyDescent="0.25">
      <c r="A33" s="84">
        <v>3</v>
      </c>
      <c r="B33" s="85"/>
      <c r="C33" s="86"/>
      <c r="D33" s="23" t="s">
        <v>20</v>
      </c>
      <c r="E33" s="50">
        <f>E34</f>
        <v>14788.76</v>
      </c>
      <c r="F33" s="50">
        <f>F34</f>
        <v>14788.76</v>
      </c>
    </row>
    <row r="34" spans="1:6" x14ac:dyDescent="0.25">
      <c r="A34" s="87">
        <v>32</v>
      </c>
      <c r="B34" s="88"/>
      <c r="C34" s="89"/>
      <c r="D34" s="23" t="s">
        <v>35</v>
      </c>
      <c r="E34" s="50">
        <v>14788.76</v>
      </c>
      <c r="F34" s="50">
        <v>14788.76</v>
      </c>
    </row>
    <row r="35" spans="1:6" x14ac:dyDescent="0.25">
      <c r="A35" s="90" t="s">
        <v>80</v>
      </c>
      <c r="B35" s="91"/>
      <c r="C35" s="92"/>
      <c r="D35" s="31" t="s">
        <v>72</v>
      </c>
      <c r="E35" s="95">
        <f>E36+E39</f>
        <v>903676</v>
      </c>
      <c r="F35" s="95">
        <f>F36+F39</f>
        <v>903676</v>
      </c>
    </row>
    <row r="36" spans="1:6" x14ac:dyDescent="0.25">
      <c r="A36" s="84">
        <v>3</v>
      </c>
      <c r="B36" s="85"/>
      <c r="C36" s="86"/>
      <c r="D36" s="23" t="s">
        <v>20</v>
      </c>
      <c r="E36" s="50">
        <f>E37+E38</f>
        <v>899976</v>
      </c>
      <c r="F36" s="50">
        <f>F37+F38</f>
        <v>899976</v>
      </c>
    </row>
    <row r="37" spans="1:6" x14ac:dyDescent="0.25">
      <c r="A37" s="87">
        <v>31</v>
      </c>
      <c r="B37" s="88"/>
      <c r="C37" s="89"/>
      <c r="D37" s="23" t="s">
        <v>21</v>
      </c>
      <c r="E37" s="50">
        <v>796460</v>
      </c>
      <c r="F37" s="50">
        <v>796460</v>
      </c>
    </row>
    <row r="38" spans="1:6" x14ac:dyDescent="0.25">
      <c r="A38" s="87">
        <v>32</v>
      </c>
      <c r="B38" s="88"/>
      <c r="C38" s="89"/>
      <c r="D38" s="23" t="s">
        <v>35</v>
      </c>
      <c r="E38" s="50">
        <v>103516</v>
      </c>
      <c r="F38" s="50">
        <v>103516</v>
      </c>
    </row>
    <row r="39" spans="1:6" ht="25.5" x14ac:dyDescent="0.25">
      <c r="A39" s="84">
        <v>4</v>
      </c>
      <c r="B39" s="85"/>
      <c r="C39" s="86"/>
      <c r="D39" s="23" t="s">
        <v>22</v>
      </c>
      <c r="E39" s="95">
        <f>E40</f>
        <v>3700</v>
      </c>
      <c r="F39" s="95">
        <f>F40</f>
        <v>3700</v>
      </c>
    </row>
    <row r="40" spans="1:6" ht="25.5" x14ac:dyDescent="0.25">
      <c r="A40" s="87">
        <v>42</v>
      </c>
      <c r="B40" s="88"/>
      <c r="C40" s="89"/>
      <c r="D40" s="23" t="s">
        <v>46</v>
      </c>
      <c r="E40" s="50">
        <v>3700</v>
      </c>
      <c r="F40" s="50">
        <v>3700</v>
      </c>
    </row>
    <row r="41" spans="1:6" ht="25.5" x14ac:dyDescent="0.25">
      <c r="A41" s="90" t="s">
        <v>81</v>
      </c>
      <c r="B41" s="91"/>
      <c r="C41" s="92"/>
      <c r="D41" s="96" t="s">
        <v>53</v>
      </c>
      <c r="E41" s="95">
        <f>E42</f>
        <v>6650</v>
      </c>
      <c r="F41" s="95">
        <f>F42</f>
        <v>6650</v>
      </c>
    </row>
    <row r="42" spans="1:6" x14ac:dyDescent="0.25">
      <c r="A42" s="84">
        <v>3</v>
      </c>
      <c r="B42" s="85"/>
      <c r="C42" s="86"/>
      <c r="D42" s="23" t="s">
        <v>20</v>
      </c>
      <c r="E42" s="50">
        <v>6650</v>
      </c>
      <c r="F42" s="50">
        <v>6650</v>
      </c>
    </row>
    <row r="43" spans="1:6" x14ac:dyDescent="0.25">
      <c r="A43" s="87">
        <v>32</v>
      </c>
      <c r="B43" s="88"/>
      <c r="C43" s="89"/>
      <c r="D43" s="23" t="s">
        <v>35</v>
      </c>
      <c r="E43" s="50">
        <v>1042</v>
      </c>
      <c r="F43" s="50">
        <v>1042</v>
      </c>
    </row>
    <row r="44" spans="1:6" x14ac:dyDescent="0.25">
      <c r="A44" s="90" t="s">
        <v>86</v>
      </c>
      <c r="B44" s="91"/>
      <c r="C44" s="92"/>
      <c r="D44" s="96" t="s">
        <v>87</v>
      </c>
      <c r="E44" s="95">
        <f>E45</f>
        <v>3000</v>
      </c>
      <c r="F44" s="95">
        <f>F45</f>
        <v>3000</v>
      </c>
    </row>
    <row r="45" spans="1:6" x14ac:dyDescent="0.25">
      <c r="A45" s="84">
        <v>3</v>
      </c>
      <c r="B45" s="85"/>
      <c r="C45" s="86"/>
      <c r="D45" s="23" t="s">
        <v>20</v>
      </c>
      <c r="E45" s="50">
        <f>E46</f>
        <v>3000</v>
      </c>
      <c r="F45" s="50">
        <f>F46</f>
        <v>3000</v>
      </c>
    </row>
    <row r="46" spans="1:6" x14ac:dyDescent="0.25">
      <c r="A46" s="87">
        <v>32</v>
      </c>
      <c r="B46" s="88"/>
      <c r="C46" s="89"/>
      <c r="D46" s="23" t="s">
        <v>35</v>
      </c>
      <c r="E46" s="50">
        <v>3000</v>
      </c>
      <c r="F46" s="50">
        <v>3000</v>
      </c>
    </row>
    <row r="47" spans="1:6" ht="25.5" x14ac:dyDescent="0.25">
      <c r="A47" s="78" t="s">
        <v>88</v>
      </c>
      <c r="B47" s="79"/>
      <c r="C47" s="80"/>
      <c r="D47" s="24" t="s">
        <v>89</v>
      </c>
      <c r="E47" s="95">
        <f>E48</f>
        <v>8100</v>
      </c>
      <c r="F47" s="95">
        <f>F48</f>
        <v>8100</v>
      </c>
    </row>
    <row r="48" spans="1:6" x14ac:dyDescent="0.25">
      <c r="A48" s="90" t="s">
        <v>83</v>
      </c>
      <c r="B48" s="91"/>
      <c r="C48" s="92"/>
      <c r="D48" s="31" t="s">
        <v>60</v>
      </c>
      <c r="E48" s="95">
        <f>E49+E51</f>
        <v>8100</v>
      </c>
      <c r="F48" s="95">
        <f>F49+F51</f>
        <v>8100</v>
      </c>
    </row>
    <row r="49" spans="1:6" x14ac:dyDescent="0.25">
      <c r="A49" s="84">
        <v>3</v>
      </c>
      <c r="B49" s="85"/>
      <c r="C49" s="86"/>
      <c r="D49" s="23" t="s">
        <v>20</v>
      </c>
      <c r="E49" s="95">
        <f>E50</f>
        <v>8000</v>
      </c>
      <c r="F49" s="95">
        <f>F50</f>
        <v>8000</v>
      </c>
    </row>
    <row r="50" spans="1:6" x14ac:dyDescent="0.25">
      <c r="A50" s="87">
        <v>32</v>
      </c>
      <c r="B50" s="88"/>
      <c r="C50" s="89"/>
      <c r="D50" s="23" t="s">
        <v>35</v>
      </c>
      <c r="E50" s="50">
        <v>8000</v>
      </c>
      <c r="F50" s="50">
        <v>8000</v>
      </c>
    </row>
    <row r="51" spans="1:6" ht="25.5" x14ac:dyDescent="0.25">
      <c r="A51" s="84">
        <v>4</v>
      </c>
      <c r="B51" s="85"/>
      <c r="C51" s="86"/>
      <c r="D51" s="23" t="s">
        <v>22</v>
      </c>
      <c r="E51" s="95">
        <f>E52</f>
        <v>100</v>
      </c>
      <c r="F51" s="95">
        <f>F52</f>
        <v>100</v>
      </c>
    </row>
    <row r="52" spans="1:6" ht="25.5" x14ac:dyDescent="0.25">
      <c r="A52" s="87">
        <v>42</v>
      </c>
      <c r="B52" s="88"/>
      <c r="C52" s="89"/>
      <c r="D52" s="23" t="s">
        <v>46</v>
      </c>
      <c r="E52" s="50">
        <v>100</v>
      </c>
      <c r="F52" s="50">
        <v>100</v>
      </c>
    </row>
    <row r="53" spans="1:6" ht="38.25" x14ac:dyDescent="0.25">
      <c r="A53" s="78" t="s">
        <v>90</v>
      </c>
      <c r="B53" s="79"/>
      <c r="C53" s="80"/>
      <c r="D53" s="24" t="s">
        <v>91</v>
      </c>
      <c r="E53" s="97">
        <f>E54+E58</f>
        <v>32194.2</v>
      </c>
      <c r="F53" s="97">
        <f>F54+F58</f>
        <v>32194.2</v>
      </c>
    </row>
    <row r="54" spans="1:6" ht="15" customHeight="1" x14ac:dyDescent="0.25">
      <c r="A54" s="90" t="s">
        <v>79</v>
      </c>
      <c r="B54" s="91"/>
      <c r="C54" s="92"/>
      <c r="D54" s="31" t="s">
        <v>17</v>
      </c>
      <c r="E54" s="95">
        <f>E55</f>
        <v>12878.2</v>
      </c>
      <c r="F54" s="95">
        <f>F55</f>
        <v>12878.2</v>
      </c>
    </row>
    <row r="55" spans="1:6" x14ac:dyDescent="0.25">
      <c r="A55" s="84">
        <v>3</v>
      </c>
      <c r="B55" s="85"/>
      <c r="C55" s="86"/>
      <c r="D55" s="23" t="s">
        <v>20</v>
      </c>
      <c r="E55" s="50">
        <f>E56+E57</f>
        <v>12878.2</v>
      </c>
      <c r="F55" s="50">
        <f>F56+F57</f>
        <v>12878.2</v>
      </c>
    </row>
    <row r="56" spans="1:6" x14ac:dyDescent="0.25">
      <c r="A56" s="34">
        <v>31</v>
      </c>
      <c r="B56" s="35"/>
      <c r="C56" s="36"/>
      <c r="D56" s="23" t="s">
        <v>21</v>
      </c>
      <c r="E56" s="50">
        <v>12758.2</v>
      </c>
      <c r="F56" s="50">
        <v>12758.2</v>
      </c>
    </row>
    <row r="57" spans="1:6" x14ac:dyDescent="0.25">
      <c r="A57" s="87">
        <v>32</v>
      </c>
      <c r="B57" s="88"/>
      <c r="C57" s="89"/>
      <c r="D57" s="23" t="s">
        <v>35</v>
      </c>
      <c r="E57" s="50">
        <v>120</v>
      </c>
      <c r="F57" s="50">
        <v>120</v>
      </c>
    </row>
    <row r="58" spans="1:6" x14ac:dyDescent="0.25">
      <c r="A58" s="90" t="s">
        <v>92</v>
      </c>
      <c r="B58" s="91"/>
      <c r="C58" s="92"/>
      <c r="D58" s="31" t="s">
        <v>93</v>
      </c>
      <c r="E58" s="95">
        <f>E59</f>
        <v>19316</v>
      </c>
      <c r="F58" s="95">
        <f>F59</f>
        <v>19316</v>
      </c>
    </row>
    <row r="59" spans="1:6" x14ac:dyDescent="0.25">
      <c r="A59" s="84">
        <v>3</v>
      </c>
      <c r="B59" s="85"/>
      <c r="C59" s="86"/>
      <c r="D59" s="23" t="s">
        <v>20</v>
      </c>
      <c r="E59" s="50">
        <f>E60+E61</f>
        <v>19316</v>
      </c>
      <c r="F59" s="50">
        <f>F60+F61</f>
        <v>19316</v>
      </c>
    </row>
    <row r="60" spans="1:6" x14ac:dyDescent="0.25">
      <c r="A60" s="34">
        <v>31</v>
      </c>
      <c r="B60" s="35"/>
      <c r="C60" s="36"/>
      <c r="D60" s="23" t="s">
        <v>21</v>
      </c>
      <c r="E60" s="50">
        <v>19136</v>
      </c>
      <c r="F60" s="50">
        <v>19136</v>
      </c>
    </row>
    <row r="61" spans="1:6" x14ac:dyDescent="0.25">
      <c r="A61" s="87">
        <v>32</v>
      </c>
      <c r="B61" s="88"/>
      <c r="C61" s="89"/>
      <c r="D61" s="23" t="s">
        <v>35</v>
      </c>
      <c r="E61" s="50">
        <v>180</v>
      </c>
      <c r="F61" s="50">
        <v>180</v>
      </c>
    </row>
  </sheetData>
  <mergeCells count="57">
    <mergeCell ref="A61:C61"/>
    <mergeCell ref="A54:C54"/>
    <mergeCell ref="A55:C55"/>
    <mergeCell ref="A57:C57"/>
    <mergeCell ref="A58:C58"/>
    <mergeCell ref="A59:C59"/>
    <mergeCell ref="A49:C49"/>
    <mergeCell ref="A50:C50"/>
    <mergeCell ref="A53:C53"/>
    <mergeCell ref="A51:C51"/>
    <mergeCell ref="A52:C52"/>
    <mergeCell ref="A44:C44"/>
    <mergeCell ref="A45:C45"/>
    <mergeCell ref="A46:C46"/>
    <mergeCell ref="A47:C47"/>
    <mergeCell ref="A48:C48"/>
    <mergeCell ref="A37:C37"/>
    <mergeCell ref="A38:C38"/>
    <mergeCell ref="A41:C41"/>
    <mergeCell ref="A42:C42"/>
    <mergeCell ref="A43:C43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39:C39"/>
    <mergeCell ref="A40:C40"/>
    <mergeCell ref="A13:C13"/>
    <mergeCell ref="A14:C14"/>
    <mergeCell ref="A15:C15"/>
    <mergeCell ref="A16:C16"/>
    <mergeCell ref="A19:C19"/>
    <mergeCell ref="A18:C18"/>
    <mergeCell ref="A20:C20"/>
    <mergeCell ref="A21:C21"/>
    <mergeCell ref="A22:C22"/>
    <mergeCell ref="A23:C23"/>
    <mergeCell ref="A24:C24"/>
    <mergeCell ref="A25:C25"/>
    <mergeCell ref="A26:C26"/>
    <mergeCell ref="A8:C8"/>
    <mergeCell ref="A12:C12"/>
    <mergeCell ref="A11:C11"/>
    <mergeCell ref="A17:C17"/>
    <mergeCell ref="A9:C9"/>
    <mergeCell ref="A10:C10"/>
    <mergeCell ref="A6:C6"/>
    <mergeCell ref="A7:C7"/>
    <mergeCell ref="A1:F1"/>
    <mergeCell ref="A3:F3"/>
    <mergeCell ref="A5:C5"/>
  </mergeCells>
  <pageMargins left="0.7" right="0.7" top="0.75" bottom="0.75" header="0.3" footer="0.3"/>
  <pageSetup paperSize="9" scale="83" orientation="portrait" r:id="rId1"/>
  <ignoredErrors>
    <ignoredError sqref="E48:F48 F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Nermina</cp:lastModifiedBy>
  <cp:lastPrinted>2023-10-13T11:38:54Z</cp:lastPrinted>
  <dcterms:created xsi:type="dcterms:W3CDTF">2022-08-12T12:51:27Z</dcterms:created>
  <dcterms:modified xsi:type="dcterms:W3CDTF">2025-04-07T10:38:20Z</dcterms:modified>
</cp:coreProperties>
</file>